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dilarasakti/Downloads/Tutor /"/>
    </mc:Choice>
  </mc:AlternateContent>
  <xr:revisionPtr revIDLastSave="0" documentId="13_ncr:1_{D16DDBB7-C914-204D-B692-D9B5AB75F448}" xr6:coauthVersionLast="47" xr6:coauthVersionMax="47" xr10:uidLastSave="{00000000-0000-0000-0000-000000000000}"/>
  <bookViews>
    <workbookView xWindow="0" yWindow="460" windowWidth="28800" windowHeight="17540" activeTab="4" xr2:uid="{98D7EB6C-C832-4341-8920-250E3255E222}"/>
  </bookViews>
  <sheets>
    <sheet name="MA" sheetId="1" r:id="rId1"/>
    <sheet name="LinearForecast" sheetId="4" r:id="rId2"/>
    <sheet name="ETS formula" sheetId="8" r:id="rId3"/>
    <sheet name="ETS" sheetId="2" r:id="rId4"/>
    <sheet name="LinearR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4" l="1"/>
  <c r="D17" i="4"/>
  <c r="D18" i="4"/>
  <c r="D19" i="4"/>
  <c r="D20" i="4"/>
  <c r="D21" i="4"/>
  <c r="D22" i="4"/>
  <c r="D23" i="4"/>
  <c r="D24" i="4"/>
  <c r="D25" i="4"/>
  <c r="D26" i="4"/>
  <c r="D15" i="4"/>
  <c r="E15" i="4"/>
  <c r="C15" i="4"/>
  <c r="C14" i="1"/>
  <c r="C13" i="1"/>
  <c r="D19" i="8"/>
  <c r="D21" i="8"/>
  <c r="D20" i="8"/>
  <c r="D18" i="8"/>
  <c r="C19" i="8"/>
  <c r="C20" i="8"/>
  <c r="C21" i="8"/>
  <c r="C18" i="8"/>
  <c r="E20" i="2" l="1"/>
  <c r="E24" i="2"/>
  <c r="E21" i="2"/>
  <c r="E25" i="2"/>
  <c r="E22" i="2"/>
  <c r="E26" i="2"/>
  <c r="E23" i="2"/>
  <c r="E19" i="2"/>
  <c r="D19" i="2"/>
  <c r="D21" i="2"/>
  <c r="D25" i="2"/>
  <c r="D26" i="2"/>
  <c r="D23" i="2"/>
  <c r="D20" i="2"/>
  <c r="D24" i="2"/>
  <c r="D22" i="2"/>
  <c r="C19" i="2"/>
  <c r="C20" i="2"/>
  <c r="C24" i="2"/>
  <c r="C21" i="2"/>
  <c r="C25" i="2"/>
  <c r="C22" i="2"/>
  <c r="C26" i="2"/>
  <c r="C23" i="2"/>
  <c r="C16" i="4"/>
  <c r="C17" i="4"/>
  <c r="C18" i="4"/>
  <c r="C19" i="4"/>
  <c r="C20" i="4"/>
  <c r="C21" i="4"/>
  <c r="C22" i="4"/>
  <c r="C23" i="4"/>
  <c r="C24" i="4"/>
  <c r="C25" i="4"/>
  <c r="C26" i="4"/>
  <c r="C6" i="1"/>
  <c r="C7" i="1"/>
  <c r="C8" i="1"/>
  <c r="C9" i="1"/>
  <c r="C10" i="1"/>
  <c r="C11" i="1"/>
  <c r="C12" i="1"/>
  <c r="C5" i="1"/>
  <c r="E20" i="8"/>
  <c r="E18" i="8"/>
  <c r="E19" i="8"/>
  <c r="E21" i="8"/>
</calcChain>
</file>

<file path=xl/sharedStrings.xml><?xml version="1.0" encoding="utf-8"?>
<sst xmlns="http://schemas.openxmlformats.org/spreadsheetml/2006/main" count="37" uniqueCount="27">
  <si>
    <t>Month</t>
  </si>
  <si>
    <t>Moving
Averages</t>
  </si>
  <si>
    <t>Date</t>
  </si>
  <si>
    <t>Persentase Penduduk yang Mengalami Keluhan Kesehatan - Exponential Smoothing</t>
  </si>
  <si>
    <t>Persentase Penduduk yang Mengalami Keluhan Kesehatan - Moving Average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</si>
  <si>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</si>
  <si>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</si>
  <si>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</si>
  <si>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</si>
  <si>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</si>
  <si>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</si>
  <si>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</si>
  <si>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</si>
  <si>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</si>
  <si>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</si>
  <si>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Percentage
(%)</t>
  </si>
  <si>
    <t>Forecasted Percentage
(%)</t>
  </si>
  <si>
    <t>Forecast(Percentage
(%))</t>
  </si>
  <si>
    <t>Lower Confidence Bound(Percentage
(%))</t>
  </si>
  <si>
    <t>Upper Confidence Bound(Percentage
(%))</t>
  </si>
  <si>
    <t>Persentase Penduduk yang Mengalami Keluhan Kesehatan - Linear Projection</t>
  </si>
  <si>
    <t>Lower Confidence Bound(Percentage
(%)</t>
  </si>
  <si>
    <t>Upper Confidence Bound(Percentage
(%)</t>
  </si>
  <si>
    <t>Persentase Balita yang Pernah Mendapat Imunisasi Campak (Persen)</t>
  </si>
  <si>
    <t>AHH_UHH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</si>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</sst>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409]dd\-mmm\-yy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.8000000000000007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quotePrefix="1" applyFont="1"/>
    <xf numFmtId="16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7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Persentase Penduduk yang Mengalami Keluhan Kesehatan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MA!$B$3:$B$12</c:f>
              <c:numCache>
                <c:formatCode>General</c:formatCode>
                <c:ptCount val="10"/>
                <c:pt idx="0">
                  <c:v>28.59</c:v>
                </c:pt>
                <c:pt idx="1">
                  <c:v>27.7</c:v>
                </c:pt>
                <c:pt idx="2">
                  <c:v>29.22</c:v>
                </c:pt>
                <c:pt idx="3">
                  <c:v>30.35</c:v>
                </c:pt>
                <c:pt idx="4">
                  <c:v>28.53</c:v>
                </c:pt>
                <c:pt idx="5">
                  <c:v>28.62</c:v>
                </c:pt>
                <c:pt idx="6">
                  <c:v>30.96</c:v>
                </c:pt>
                <c:pt idx="7">
                  <c:v>32.36</c:v>
                </c:pt>
                <c:pt idx="8">
                  <c:v>30.96</c:v>
                </c:pt>
                <c:pt idx="9">
                  <c:v>27.23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7-4BF2-B9D7-728A709C89E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MA!$C$3:$C$12</c:f>
              <c:numCache>
                <c:formatCode>General</c:formatCode>
                <c:ptCount val="10"/>
                <c:pt idx="2">
                  <c:v>28.50333333333333</c:v>
                </c:pt>
                <c:pt idx="3">
                  <c:v>29.090000000000003</c:v>
                </c:pt>
                <c:pt idx="4">
                  <c:v>29.366666666666664</c:v>
                </c:pt>
                <c:pt idx="5">
                  <c:v>29.166666666666668</c:v>
                </c:pt>
                <c:pt idx="6">
                  <c:v>29.370000000000005</c:v>
                </c:pt>
                <c:pt idx="7">
                  <c:v>30.646666666666665</c:v>
                </c:pt>
                <c:pt idx="8">
                  <c:v>31.426666666666666</c:v>
                </c:pt>
                <c:pt idx="9">
                  <c:v>30.183333333333334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7-4BF2-B9D7-728A709C8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470815"/>
        <c:axId val="839460831"/>
      </c:lineChart>
      <c:catAx>
        <c:axId val="83947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460831"/>
        <c:crosses val="autoZero"/>
        <c:auto val="1"/>
        <c:lblAlgn val="ctr"/>
        <c:lblOffset val="100"/>
        <c:noMultiLvlLbl val="0"/>
      </c:catAx>
      <c:valAx>
        <c:axId val="83946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470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Persentase Penduduk yang Mengalami Keluhan Kesehatan</a:t>
            </a:r>
            <a:endParaRPr lang="en-ID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MA!$B$1:$B$2</c:f>
              <c:strCache>
                <c:ptCount val="2"/>
                <c:pt idx="0">
                  <c:v>Persentase Penduduk yang Mengalami Keluhan Kesehatan - Moving Average</c:v>
                </c:pt>
                <c:pt idx="1">
                  <c:v>Percentage
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MA!$A$3:$A$14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MA!$B$3:$B$14</c:f>
              <c:numCache>
                <c:formatCode>General</c:formatCode>
                <c:ptCount val="12"/>
                <c:pt idx="0">
                  <c:v>28.59</c:v>
                </c:pt>
                <c:pt idx="1">
                  <c:v>27.7</c:v>
                </c:pt>
                <c:pt idx="2">
                  <c:v>29.22</c:v>
                </c:pt>
                <c:pt idx="3">
                  <c:v>30.35</c:v>
                </c:pt>
                <c:pt idx="4">
                  <c:v>28.53</c:v>
                </c:pt>
                <c:pt idx="5">
                  <c:v>28.62</c:v>
                </c:pt>
                <c:pt idx="6">
                  <c:v>30.96</c:v>
                </c:pt>
                <c:pt idx="7">
                  <c:v>32.36</c:v>
                </c:pt>
                <c:pt idx="8">
                  <c:v>30.96</c:v>
                </c:pt>
                <c:pt idx="9">
                  <c:v>27.23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C-8D4E-9065-C84A96C0E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7394240"/>
        <c:axId val="1017538480"/>
      </c:barChart>
      <c:lineChart>
        <c:grouping val="standard"/>
        <c:varyColors val="0"/>
        <c:ser>
          <c:idx val="1"/>
          <c:order val="1"/>
          <c:tx>
            <c:strRef>
              <c:f>MA!$C$1:$C$2</c:f>
              <c:strCache>
                <c:ptCount val="2"/>
                <c:pt idx="0">
                  <c:v>Persentase Penduduk yang Mengalami Keluhan Kesehatan - Moving Average</c:v>
                </c:pt>
                <c:pt idx="1">
                  <c:v>Moving
Averages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MA!$A$3:$A$14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MA!$C$3:$C$14</c:f>
              <c:numCache>
                <c:formatCode>General</c:formatCode>
                <c:ptCount val="12"/>
                <c:pt idx="2">
                  <c:v>28.50333333333333</c:v>
                </c:pt>
                <c:pt idx="3">
                  <c:v>29.090000000000003</c:v>
                </c:pt>
                <c:pt idx="4">
                  <c:v>29.366666666666664</c:v>
                </c:pt>
                <c:pt idx="5">
                  <c:v>29.166666666666668</c:v>
                </c:pt>
                <c:pt idx="6">
                  <c:v>29.370000000000005</c:v>
                </c:pt>
                <c:pt idx="7">
                  <c:v>30.646666666666665</c:v>
                </c:pt>
                <c:pt idx="8">
                  <c:v>31.426666666666666</c:v>
                </c:pt>
                <c:pt idx="9">
                  <c:v>30.183333333333334</c:v>
                </c:pt>
                <c:pt idx="10">
                  <c:v>29.094999999999999</c:v>
                </c:pt>
                <c:pt idx="11">
                  <c:v>27.23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C-8D4E-9065-C84A96C0E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394240"/>
        <c:axId val="1017538480"/>
      </c:lineChart>
      <c:catAx>
        <c:axId val="10173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538480"/>
        <c:crosses val="autoZero"/>
        <c:auto val="1"/>
        <c:lblAlgn val="ctr"/>
        <c:lblOffset val="100"/>
        <c:noMultiLvlLbl val="0"/>
      </c:catAx>
      <c:valAx>
        <c:axId val="101753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39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Persentase Penduduk yang Mengalami Keluhan Kesehatan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LinearForecast!$B$2</c:f>
              <c:strCache>
                <c:ptCount val="1"/>
                <c:pt idx="0">
                  <c:v>Percentage
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LinearForecast!$A$3:$A$26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</c:numCache>
            </c:numRef>
          </c:cat>
          <c:val>
            <c:numRef>
              <c:f>LinearForecast!$B$3:$B$26</c:f>
              <c:numCache>
                <c:formatCode>General</c:formatCode>
                <c:ptCount val="24"/>
                <c:pt idx="0">
                  <c:v>30.97</c:v>
                </c:pt>
                <c:pt idx="1">
                  <c:v>29.31</c:v>
                </c:pt>
                <c:pt idx="2">
                  <c:v>28.59</c:v>
                </c:pt>
                <c:pt idx="3">
                  <c:v>27.7</c:v>
                </c:pt>
                <c:pt idx="4">
                  <c:v>29.22</c:v>
                </c:pt>
                <c:pt idx="5">
                  <c:v>30.35</c:v>
                </c:pt>
                <c:pt idx="6">
                  <c:v>28.53</c:v>
                </c:pt>
                <c:pt idx="7">
                  <c:v>28.62</c:v>
                </c:pt>
                <c:pt idx="8">
                  <c:v>30.96</c:v>
                </c:pt>
                <c:pt idx="9">
                  <c:v>32.36</c:v>
                </c:pt>
                <c:pt idx="10">
                  <c:v>30.96</c:v>
                </c:pt>
                <c:pt idx="11">
                  <c:v>27.23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7-40A1-905D-3174C5D35431}"/>
            </c:ext>
          </c:extLst>
        </c:ser>
        <c:ser>
          <c:idx val="1"/>
          <c:order val="1"/>
          <c:tx>
            <c:strRef>
              <c:f>LinearForecast!$C$2</c:f>
              <c:strCache>
                <c:ptCount val="1"/>
                <c:pt idx="0">
                  <c:v>Forecasted Percentage
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LinearForecast!$A$3:$A$26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</c:numCache>
            </c:numRef>
          </c:cat>
          <c:val>
            <c:numRef>
              <c:f>LinearForecast!$C$3:$C$26</c:f>
              <c:numCache>
                <c:formatCode>General</c:formatCode>
                <c:ptCount val="24"/>
                <c:pt idx="11">
                  <c:v>27.23</c:v>
                </c:pt>
                <c:pt idx="12" formatCode="0.00">
                  <c:v>29.8571212121212</c:v>
                </c:pt>
                <c:pt idx="13" formatCode="0.00">
                  <c:v>29.901806526806524</c:v>
                </c:pt>
                <c:pt idx="14" formatCode="0.00">
                  <c:v>29.946491841491834</c:v>
                </c:pt>
                <c:pt idx="15" formatCode="0.00">
                  <c:v>29.991177156177145</c:v>
                </c:pt>
                <c:pt idx="16" formatCode="0.00">
                  <c:v>30.035862470862469</c:v>
                </c:pt>
                <c:pt idx="17" formatCode="0.00">
                  <c:v>30.080547785547779</c:v>
                </c:pt>
                <c:pt idx="18" formatCode="0.00">
                  <c:v>30.125233100233089</c:v>
                </c:pt>
                <c:pt idx="19" formatCode="0.00">
                  <c:v>30.169918414918413</c:v>
                </c:pt>
                <c:pt idx="20" formatCode="0.00">
                  <c:v>30.214603729603724</c:v>
                </c:pt>
                <c:pt idx="21" formatCode="0.00">
                  <c:v>30.259289044289034</c:v>
                </c:pt>
                <c:pt idx="22" formatCode="0.00">
                  <c:v>30.303974358974358</c:v>
                </c:pt>
                <c:pt idx="23" formatCode="0.00">
                  <c:v>30.348659673659668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7-40A1-905D-3174C5D35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001823"/>
        <c:axId val="783906959"/>
      </c:lineChart>
      <c:catAx>
        <c:axId val="83800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906959"/>
        <c:crosses val="autoZero"/>
        <c:auto val="1"/>
        <c:lblAlgn val="ctr"/>
        <c:lblOffset val="100"/>
        <c:noMultiLvlLbl val="0"/>
      </c:catAx>
      <c:valAx>
        <c:axId val="783906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001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'ETS formula'!$B$1</c:f>
              <c:strCache>
                <c:ptCount val="1"/>
                <c:pt idx="0">
                  <c:v>Percentage
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'ETS formula'!$B$2:$B$21</c:f>
              <c:numCache>
                <c:formatCode>General</c:formatCode>
                <c:ptCount val="20"/>
                <c:pt idx="0">
                  <c:v>28.15</c:v>
                </c:pt>
                <c:pt idx="1">
                  <c:v>30.9</c:v>
                </c:pt>
                <c:pt idx="2">
                  <c:v>33.24</c:v>
                </c:pt>
                <c:pt idx="3">
                  <c:v>33.68</c:v>
                </c:pt>
                <c:pt idx="4">
                  <c:v>30.97</c:v>
                </c:pt>
                <c:pt idx="5">
                  <c:v>29.31</c:v>
                </c:pt>
                <c:pt idx="6">
                  <c:v>28.59</c:v>
                </c:pt>
                <c:pt idx="7">
                  <c:v>27.7</c:v>
                </c:pt>
                <c:pt idx="8">
                  <c:v>29.22</c:v>
                </c:pt>
                <c:pt idx="9">
                  <c:v>30.35</c:v>
                </c:pt>
                <c:pt idx="10">
                  <c:v>28.53</c:v>
                </c:pt>
                <c:pt idx="11">
                  <c:v>28.62</c:v>
                </c:pt>
                <c:pt idx="12">
                  <c:v>30.96</c:v>
                </c:pt>
                <c:pt idx="13">
                  <c:v>32.36</c:v>
                </c:pt>
                <c:pt idx="14">
                  <c:v>30.96</c:v>
                </c:pt>
                <c:pt idx="15">
                  <c:v>27.23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37-4BC9-8F51-ED61BDACA605}"/>
            </c:ext>
          </c:extLst>
        </c:ser>
        <c:ser>
          <c:idx val="1"/>
          <c:order val="1"/>
          <c:tx>
            <c:strRef>
              <c:f>'ETS formula'!$C$1</c:f>
              <c:strCache>
                <c:ptCount val="1"/>
                <c:pt idx="0">
                  <c:v>Forecast(Percentage
(%))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'ETS formula'!$A$2:$A$21</c:f>
              <c:numCache>
                <c:formatCode>General</c:formatCode>
                <c:ptCount val="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</c:numCache>
            </c:numRef>
          </c:cat>
          <c:val>
            <c:numRef>
              <c:f>'ETS formula'!$C$2:$C$21</c:f>
              <c:numCache>
                <c:formatCode>General</c:formatCode>
                <c:ptCount val="20"/>
                <c:pt idx="15">
                  <c:v>27.23</c:v>
                </c:pt>
                <c:pt idx="16" formatCode="0.00">
                  <c:v>27.5174904860787</c:v>
                </c:pt>
                <c:pt idx="17" formatCode="0.00">
                  <c:v>27.429016379355584</c:v>
                </c:pt>
                <c:pt idx="18" formatCode="0.00">
                  <c:v>27.340542272632469</c:v>
                </c:pt>
                <c:pt idx="19" formatCode="0.00">
                  <c:v>27.252068165909357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7-4BC9-8F51-ED61BDACA605}"/>
            </c:ext>
          </c:extLst>
        </c:ser>
        <c:ser>
          <c:idx val="2"/>
          <c:order val="2"/>
          <c:tx>
            <c:strRef>
              <c:f>'ETS formula'!$D$1</c:f>
              <c:strCache>
                <c:ptCount val="1"/>
                <c:pt idx="0">
                  <c:v>Lower Confidence Bound(Percentage
(%))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'ETS formula'!$A$2:$A$21</c:f>
              <c:numCache>
                <c:formatCode>General</c:formatCode>
                <c:ptCount val="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</c:numCache>
            </c:numRef>
          </c:cat>
          <c:val>
            <c:numRef>
              <c:f>'ETS formula'!$D$2:$D$21</c:f>
              <c:numCache>
                <c:formatCode>General</c:formatCode>
                <c:ptCount val="20"/>
                <c:pt idx="15" formatCode="0.00">
                  <c:v>27.23</c:v>
                </c:pt>
                <c:pt idx="16" formatCode="0.00">
                  <c:v>23.773229785793191</c:v>
                </c:pt>
                <c:pt idx="17" formatCode="0.00">
                  <c:v>22.684754070190081</c:v>
                </c:pt>
                <c:pt idx="18" formatCode="0.00">
                  <c:v>21.4802251456058</c:v>
                </c:pt>
                <c:pt idx="19" formatCode="0.00">
                  <c:v>20.521362866603042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37-4BC9-8F51-ED61BDACA605}"/>
            </c:ext>
          </c:extLst>
        </c:ser>
        <c:ser>
          <c:idx val="3"/>
          <c:order val="3"/>
          <c:tx>
            <c:strRef>
              <c:f>'ETS formula'!$E$1</c:f>
              <c:strCache>
                <c:ptCount val="1"/>
                <c:pt idx="0">
                  <c:v>Upper Confidence Bound(Percentage
(%))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'ETS formula'!$A$2:$A$21</c:f>
              <c:numCache>
                <c:formatCode>General</c:formatCode>
                <c:ptCount val="2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</c:numCache>
            </c:numRef>
          </c:cat>
          <c:val>
            <c:numRef>
              <c:f>'ETS formula'!$E$2:$E$21</c:f>
              <c:numCache>
                <c:formatCode>General</c:formatCode>
                <c:ptCount val="20"/>
                <c:pt idx="15" formatCode="0.00">
                  <c:v>27.23</c:v>
                </c:pt>
                <c:pt idx="16" formatCode="0.00">
                  <c:v>31.261751186364208</c:v>
                </c:pt>
                <c:pt idx="17" formatCode="0.00">
                  <c:v>32.468909505723929</c:v>
                </c:pt>
                <c:pt idx="18" formatCode="0.00">
                  <c:v>33.407405910125632</c:v>
                </c:pt>
                <c:pt idx="19" formatCode="0.00">
                  <c:v>34.197458813154824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37-4BC9-8F51-ED61BDACA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469567"/>
        <c:axId val="839468735"/>
      </c:lineChart>
      <c:catAx>
        <c:axId val="839469567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468735"/>
        <c:crosses val="autoZero"/>
        <c:auto val="1"/>
        <c:lblAlgn val="ctr"/>
        <c:lblOffset val="100"/>
        <c:noMultiLvlLbl val="0"/>
      </c:catAx>
      <c:valAx>
        <c:axId val="83946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46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Persentase Penduduk yang Mengalami Keluhan Kesehatan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ETS!$B$2</c:f>
              <c:strCache>
                <c:ptCount val="1"/>
                <c:pt idx="0">
                  <c:v>Percentage
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ETS!$A$3:$A$26</c:f>
              <c:numCache>
                <c:formatCode>General</c:formatCode>
                <c:ptCount val="2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</c:numCache>
            </c:numRef>
          </c:cat>
          <c:val>
            <c:numRef>
              <c:f>ETS!$B$3:$B$26</c:f>
              <c:numCache>
                <c:formatCode>General</c:formatCode>
                <c:ptCount val="24"/>
                <c:pt idx="0">
                  <c:v>28.15</c:v>
                </c:pt>
                <c:pt idx="1">
                  <c:v>30.9</c:v>
                </c:pt>
                <c:pt idx="2">
                  <c:v>33.24</c:v>
                </c:pt>
                <c:pt idx="3">
                  <c:v>33.68</c:v>
                </c:pt>
                <c:pt idx="4">
                  <c:v>30.97</c:v>
                </c:pt>
                <c:pt idx="5">
                  <c:v>29.31</c:v>
                </c:pt>
                <c:pt idx="6">
                  <c:v>28.59</c:v>
                </c:pt>
                <c:pt idx="7">
                  <c:v>27.7</c:v>
                </c:pt>
                <c:pt idx="8">
                  <c:v>29.22</c:v>
                </c:pt>
                <c:pt idx="9">
                  <c:v>30.35</c:v>
                </c:pt>
                <c:pt idx="10">
                  <c:v>28.53</c:v>
                </c:pt>
                <c:pt idx="11">
                  <c:v>28.62</c:v>
                </c:pt>
                <c:pt idx="12">
                  <c:v>30.96</c:v>
                </c:pt>
                <c:pt idx="13">
                  <c:v>32.36</c:v>
                </c:pt>
                <c:pt idx="14">
                  <c:v>30.96</c:v>
                </c:pt>
                <c:pt idx="15">
                  <c:v>27.23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E-4047-BCB0-D3A067096A0D}"/>
            </c:ext>
          </c:extLst>
        </c:ser>
        <c:ser>
          <c:idx val="1"/>
          <c:order val="1"/>
          <c:tx>
            <c:strRef>
              <c:f>ETS!$C$2</c:f>
              <c:strCache>
                <c:ptCount val="1"/>
                <c:pt idx="0">
                  <c:v>Forecasted Percentage
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ETS!$A$3:$A$26</c:f>
              <c:numCache>
                <c:formatCode>General</c:formatCode>
                <c:ptCount val="2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</c:numCache>
            </c:numRef>
          </c:cat>
          <c:val>
            <c:numRef>
              <c:f>ETS!$C$3:$C$26</c:f>
              <c:numCache>
                <c:formatCode>General</c:formatCode>
                <c:ptCount val="24"/>
                <c:pt idx="15">
                  <c:v>27.23</c:v>
                </c:pt>
                <c:pt idx="16" formatCode="0.00">
                  <c:v>27.5174904860787</c:v>
                </c:pt>
                <c:pt idx="17" formatCode="0.00">
                  <c:v>27.429016379355584</c:v>
                </c:pt>
                <c:pt idx="18" formatCode="0.00">
                  <c:v>27.340542272632469</c:v>
                </c:pt>
                <c:pt idx="19" formatCode="0.00">
                  <c:v>27.252068165909357</c:v>
                </c:pt>
                <c:pt idx="20" formatCode="0.00">
                  <c:v>27.163594059186241</c:v>
                </c:pt>
                <c:pt idx="21" formatCode="0.00">
                  <c:v>27.075119952463126</c:v>
                </c:pt>
                <c:pt idx="22" formatCode="0.00">
                  <c:v>26.986645845740011</c:v>
                </c:pt>
                <c:pt idx="23" formatCode="0.00">
                  <c:v>26.898171739016895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E-4047-BCB0-D3A067096A0D}"/>
            </c:ext>
          </c:extLst>
        </c:ser>
        <c:ser>
          <c:idx val="2"/>
          <c:order val="2"/>
          <c:tx>
            <c:strRef>
              <c:f>ETS!$D$2</c:f>
              <c:strCache>
                <c:ptCount val="1"/>
                <c:pt idx="0">
                  <c:v>Lower Confidence Bound(Percentage
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ETS!$A$3:$A$26</c:f>
              <c:numCache>
                <c:formatCode>General</c:formatCode>
                <c:ptCount val="2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</c:numCache>
            </c:numRef>
          </c:cat>
          <c:val>
            <c:numRef>
              <c:f>ETS!$D$3:$D$26</c:f>
              <c:numCache>
                <c:formatCode>General</c:formatCode>
                <c:ptCount val="24"/>
                <c:pt idx="15">
                  <c:v>27.23</c:v>
                </c:pt>
                <c:pt idx="16" formatCode="0.00">
                  <c:v>23.773229785793191</c:v>
                </c:pt>
                <c:pt idx="17" formatCode="0.00">
                  <c:v>22.389123252987243</c:v>
                </c:pt>
                <c:pt idx="18" formatCode="0.00">
                  <c:v>21.273678635139301</c:v>
                </c:pt>
                <c:pt idx="19" formatCode="0.00">
                  <c:v>20.306677518663889</c:v>
                </c:pt>
                <c:pt idx="20" formatCode="0.00">
                  <c:v>19.43731414548164</c:v>
                </c:pt>
                <c:pt idx="21" formatCode="0.00">
                  <c:v>18.638431465792284</c:v>
                </c:pt>
                <c:pt idx="22" formatCode="0.00">
                  <c:v>17.893493849295176</c:v>
                </c:pt>
                <c:pt idx="23" formatCode="0.00">
                  <c:v>17.191548681956082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7E-4047-BCB0-D3A067096A0D}"/>
            </c:ext>
          </c:extLst>
        </c:ser>
        <c:ser>
          <c:idx val="3"/>
          <c:order val="3"/>
          <c:tx>
            <c:strRef>
              <c:f>ETS!$E$2</c:f>
              <c:strCache>
                <c:ptCount val="1"/>
                <c:pt idx="0">
                  <c:v>Upper Confidence Bound(Percentage
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ETS!$A$3:$A$26</c:f>
              <c:numCache>
                <c:formatCode>General</c:formatCode>
                <c:ptCount val="2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</c:numCache>
            </c:numRef>
          </c:cat>
          <c:val>
            <c:numRef>
              <c:f>ETS!$E$3:$E$26</c:f>
              <c:numCache>
                <c:formatCode>General</c:formatCode>
                <c:ptCount val="24"/>
                <c:pt idx="15">
                  <c:v>27.23</c:v>
                </c:pt>
                <c:pt idx="16" formatCode="0.00">
                  <c:v>31.261751186364208</c:v>
                </c:pt>
                <c:pt idx="17" formatCode="0.00">
                  <c:v>32.468909505723929</c:v>
                </c:pt>
                <c:pt idx="18" formatCode="0.00">
                  <c:v>33.407405910125632</c:v>
                </c:pt>
                <c:pt idx="19" formatCode="0.00">
                  <c:v>34.197458813154824</c:v>
                </c:pt>
                <c:pt idx="20" formatCode="0.00">
                  <c:v>34.88987397289084</c:v>
                </c:pt>
                <c:pt idx="21" formatCode="0.00">
                  <c:v>35.511808439133972</c:v>
                </c:pt>
                <c:pt idx="22" formatCode="0.00">
                  <c:v>36.079797842184846</c:v>
                </c:pt>
                <c:pt idx="23" formatCode="0.00">
                  <c:v>36.604794796077712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7E-4047-BCB0-D3A067096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140431"/>
        <c:axId val="1701142079"/>
      </c:lineChart>
      <c:catAx>
        <c:axId val="170114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142079"/>
        <c:crosses val="autoZero"/>
        <c:auto val="1"/>
        <c:lblAlgn val="ctr"/>
        <c:lblOffset val="100"/>
        <c:noMultiLvlLbl val="0"/>
      </c:catAx>
      <c:valAx>
        <c:axId val="170114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14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51791491197831E-2"/>
          <c:y val="0.83667075732759411"/>
          <c:w val="0.87369992568378629"/>
          <c:h val="0.16332924267240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178244</xdr:colOff>
      <xdr:row>1</xdr:row>
      <xdr:rowOff>60547</xdr:rowOff>
    </xdr:from>
    <xdr:to>
      <xdr:col>22</xdr:col>
      <xdr:colOff>592470</xdr:colOff>
      <xdr:row>13</xdr:row>
      <xdr:rowOff>79597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A07238-ACF4-DE1E-5058-B9862AFBFA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105160</xdr:colOff>
      <xdr:row>1</xdr:row>
      <xdr:rowOff>48049</xdr:rowOff>
    </xdr:from>
    <xdr:to>
      <xdr:col>12</xdr:col>
      <xdr:colOff>404460</xdr:colOff>
      <xdr:row>16</xdr:row>
      <xdr:rowOff>97070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E49942-E704-F632-C75D-808993D84F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533400</xdr:rowOff>
    </xdr:from>
    <xdr:to>
      <xdr:col>12</xdr:col>
      <xdr:colOff>0</xdr:colOff>
      <xdr:row>12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33BA5E-1960-673C-60B4-12D5EA72C8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1109132</xdr:colOff>
      <xdr:row>0</xdr:row>
      <xdr:rowOff>347133</xdr:rowOff>
    </xdr:from>
    <xdr:to>
      <xdr:col>13</xdr:col>
      <xdr:colOff>482599</xdr:colOff>
      <xdr:row>15</xdr:row>
      <xdr:rowOff>59268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97D5C7-3A8B-405C-5BB5-BC717C6F22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1102283</xdr:colOff>
      <xdr:row>0</xdr:row>
      <xdr:rowOff>426757</xdr:rowOff>
    </xdr:from>
    <xdr:to>
      <xdr:col>13</xdr:col>
      <xdr:colOff>523513</xdr:colOff>
      <xdr:row>18</xdr:row>
      <xdr:rowOff>164810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2B5065-2132-BD19-7949-F89AF8AC2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1752C0-2355-4FA0-8236-EDC1C52988FE}" name="Table2" displayName="Table2" ref="A1:E21" totalsRowShown="0" headerRowDxfId="6" dataDxfId="5">
  <autoFilter ref="A1:E21" xr:uid="{581752C0-2355-4FA0-8236-EDC1C52988FE}"/>
  <tableColumns count="5">
    <tableColumn id="1" xr3:uid="{00D8BD03-1DCC-4E84-BE97-71394EF6900C}" name="Date" dataDxfId="4"/>
    <tableColumn id="2" xr3:uid="{EAD9A5D9-E951-4EB4-A676-33631823F14C}" name="Percentage_x000a_(%)" dataDxfId="3"/>
    <tableColumn id="3" xr3:uid="{BACFB523-E74B-4FBE-A380-9C3D9260FE53}" name="Forecast(Percentage_x000a_(%))" dataDxfId="2">
      <calculatedColumnFormula>_xlfn.FORECAST.ETS(A2,$B$2:$B$17,$A$2:$A$17,1,1)</calculatedColumnFormula>
    </tableColumn>
    <tableColumn id="4" xr3:uid="{B8E6A97B-C334-41F3-BC6B-F2334C7F2E10}" name="Lower Confidence Bound(Percentage_x000a_(%))" dataDxfId="1">
      <calculatedColumnFormula>C2-_xlfn.FORECAST.ETS.CONFINT(A2,$B$2:$B$17,$A$2:$A$17,0.95,1,1)</calculatedColumnFormula>
    </tableColumn>
    <tableColumn id="5" xr3:uid="{79B606F3-1BE4-44B7-AC7F-AC8B11F3DAE7}" name="Upper Confidence Bound(Percentage_x000a_(%))" dataDxfId="0">
      <calculatedColumnFormula>C2+_xlfn.FORECAST.ETS.CONFINT(A2,$B$2:$B$17,$A$2:$A$17,0.95,1,1)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081E-6609-40F9-87AE-F9210EA029EE}">
  <dimension ref="A1:D30"/>
  <sheetViews>
    <sheetView showGridLines="0" zoomScale="157" zoomScaleNormal="100" workbookViewId="0">
      <selection activeCell="A3" sqref="A3:A5"/>
    </sheetView>
  </sheetViews>
  <sheetFormatPr baseColWidth="10" defaultColWidth="8.83203125" defaultRowHeight="15" x14ac:dyDescent="0.2"/>
  <cols>
    <col min="1" max="1" width="14.1640625" customWidth="1"/>
    <col min="2" max="2" width="12.1640625" customWidth="1"/>
    <col min="3" max="3" width="13.1640625" customWidth="1"/>
  </cols>
  <sheetData>
    <row r="1" spans="1:4" ht="45" customHeight="1" thickBot="1" x14ac:dyDescent="0.25">
      <c r="A1" s="20" t="s">
        <v>4</v>
      </c>
      <c r="B1" s="20"/>
      <c r="C1" s="20"/>
    </row>
    <row r="2" spans="1:4" ht="34" thickTop="1" thickBot="1" x14ac:dyDescent="0.25">
      <c r="A2" s="3" t="s">
        <v>0</v>
      </c>
      <c r="B2" s="4" t="s">
        <v>15</v>
      </c>
      <c r="C2" s="4" t="s">
        <v>1</v>
      </c>
    </row>
    <row r="3" spans="1:4" x14ac:dyDescent="0.2">
      <c r="A3" s="1" t="s">
        <v>14</v>
      </c>
      <c r="B3" s="2">
        <v>28.59</v>
      </c>
    </row>
    <row r="4" spans="1:4" x14ac:dyDescent="0.2">
      <c r="A4" s="1" t="s">
        <v>13</v>
      </c>
      <c r="B4" s="2">
        <v>27.7</v>
      </c>
    </row>
    <row r="5" spans="1:4" x14ac:dyDescent="0.2">
      <c r="A5" s="1" t="s">
        <v>12</v>
      </c>
      <c r="B5" s="2">
        <v>29.22</v>
      </c>
      <c r="C5">
        <f>AVERAGE(B3:B5)</f>
        <v>28.50333333333333</v>
      </c>
      <c r="D5" s="5"/>
    </row>
    <row r="6" spans="1:4" x14ac:dyDescent="0.2">
      <c r="A6" s="1" t="s">
        <v>11</v>
      </c>
      <c r="B6" s="2">
        <v>30.35</v>
      </c>
      <c r="C6">
        <f t="shared" ref="C6:C14" si="0">AVERAGE(B4:B6)</f>
        <v>29.090000000000003</v>
      </c>
    </row>
    <row r="7" spans="1:4" x14ac:dyDescent="0.2">
      <c r="A7" s="1" t="s">
        <v>10</v>
      </c>
      <c r="B7" s="2">
        <v>28.53</v>
      </c>
      <c r="C7">
        <f t="shared" si="0"/>
        <v>29.366666666666664</v>
      </c>
    </row>
    <row r="8" spans="1:4" x14ac:dyDescent="0.2">
      <c r="A8" s="1" t="s">
        <v>9</v>
      </c>
      <c r="B8" s="2">
        <v>28.62</v>
      </c>
      <c r="C8">
        <f t="shared" si="0"/>
        <v>29.166666666666668</v>
      </c>
    </row>
    <row r="9" spans="1:4" x14ac:dyDescent="0.2">
      <c r="A9" s="1" t="s">
        <v>8</v>
      </c>
      <c r="B9" s="2">
        <v>30.96</v>
      </c>
      <c r="C9">
        <f t="shared" si="0"/>
        <v>29.370000000000005</v>
      </c>
    </row>
    <row r="10" spans="1:4" x14ac:dyDescent="0.2">
      <c r="A10" s="1" t="s">
        <v>7</v>
      </c>
      <c r="B10" s="2">
        <v>32.36</v>
      </c>
      <c r="C10">
        <f t="shared" si="0"/>
        <v>30.646666666666665</v>
      </c>
    </row>
    <row r="11" spans="1:4" x14ac:dyDescent="0.2">
      <c r="A11" s="1" t="s">
        <v>6</v>
      </c>
      <c r="B11" s="2">
        <v>30.96</v>
      </c>
      <c r="C11">
        <f t="shared" si="0"/>
        <v>31.426666666666666</v>
      </c>
    </row>
    <row r="12" spans="1:4" x14ac:dyDescent="0.2">
      <c r="A12" s="1" t="s">
        <v>5</v>
      </c>
      <c r="B12" s="2">
        <v>27.23</v>
      </c>
      <c r="C12">
        <f t="shared" si="0"/>
        <v>30.183333333333334</v>
      </c>
    </row>
    <row r="13" spans="1:4" x14ac:dyDescent="0.2">
      <c r="A13" s="1" t="s">
        <v>25</v>
      </c>
      <c r="C13">
        <f t="shared" si="0"/>
        <v>29.094999999999999</v>
      </c>
    </row>
    <row r="14" spans="1:4" x14ac:dyDescent="0.2">
      <c r="A14" s="1" t="s">
        <v>26</v>
      </c>
      <c r="C14">
        <f t="shared" si="0"/>
        <v>27.23</v>
      </c>
    </row>
    <row r="15" spans="1:4" x14ac:dyDescent="0.2">
      <c r="A15" s="1"/>
    </row>
    <row r="16" spans="1:4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9A8B-EB68-4B35-813E-73DA78B9E004}">
  <dimension ref="A1:E26"/>
  <sheetViews>
    <sheetView zoomScale="137" zoomScaleNormal="100" workbookViewId="0">
      <selection activeCell="D15" sqref="D15:D26"/>
    </sheetView>
  </sheetViews>
  <sheetFormatPr baseColWidth="10" defaultColWidth="8.83203125" defaultRowHeight="15" x14ac:dyDescent="0.2"/>
  <cols>
    <col min="1" max="1" width="10" style="15" customWidth="1"/>
    <col min="2" max="2" width="15.5" style="2" customWidth="1"/>
    <col min="3" max="3" width="18.6640625" style="2" customWidth="1"/>
    <col min="4" max="4" width="9.6640625" style="2" bestFit="1" customWidth="1"/>
    <col min="5" max="16384" width="8.83203125" style="2"/>
  </cols>
  <sheetData>
    <row r="1" spans="1:5" ht="54" customHeight="1" thickBot="1" x14ac:dyDescent="0.25">
      <c r="A1" s="21" t="s">
        <v>20</v>
      </c>
      <c r="B1" s="21"/>
      <c r="C1" s="21"/>
    </row>
    <row r="2" spans="1:5" ht="50" thickTop="1" thickBot="1" x14ac:dyDescent="0.25">
      <c r="A2" s="6" t="s">
        <v>2</v>
      </c>
      <c r="B2" s="4" t="s">
        <v>15</v>
      </c>
      <c r="C2" s="4" t="s">
        <v>16</v>
      </c>
    </row>
    <row r="3" spans="1:5" x14ac:dyDescent="0.2">
      <c r="A3" s="14">
        <v>2010</v>
      </c>
      <c r="B3" s="2">
        <v>30.97</v>
      </c>
    </row>
    <row r="4" spans="1:5" x14ac:dyDescent="0.2">
      <c r="A4" s="14">
        <v>2011</v>
      </c>
      <c r="B4" s="2">
        <v>29.31</v>
      </c>
    </row>
    <row r="5" spans="1:5" x14ac:dyDescent="0.2">
      <c r="A5" s="14">
        <v>2012</v>
      </c>
      <c r="B5" s="2">
        <v>28.59</v>
      </c>
    </row>
    <row r="6" spans="1:5" x14ac:dyDescent="0.2">
      <c r="A6" s="14">
        <v>2013</v>
      </c>
      <c r="B6" s="2">
        <v>27.7</v>
      </c>
    </row>
    <row r="7" spans="1:5" x14ac:dyDescent="0.2">
      <c r="A7" s="14">
        <v>2014</v>
      </c>
      <c r="B7" s="2">
        <v>29.22</v>
      </c>
    </row>
    <row r="8" spans="1:5" x14ac:dyDescent="0.2">
      <c r="A8" s="14">
        <v>2015</v>
      </c>
      <c r="B8" s="2">
        <v>30.35</v>
      </c>
    </row>
    <row r="9" spans="1:5" x14ac:dyDescent="0.2">
      <c r="A9" s="14">
        <v>2016</v>
      </c>
      <c r="B9" s="2">
        <v>28.53</v>
      </c>
    </row>
    <row r="10" spans="1:5" x14ac:dyDescent="0.2">
      <c r="A10" s="14">
        <v>2017</v>
      </c>
      <c r="B10" s="2">
        <v>28.62</v>
      </c>
    </row>
    <row r="11" spans="1:5" x14ac:dyDescent="0.2">
      <c r="A11" s="14">
        <v>2018</v>
      </c>
      <c r="B11" s="2">
        <v>30.96</v>
      </c>
    </row>
    <row r="12" spans="1:5" x14ac:dyDescent="0.2">
      <c r="A12" s="14">
        <v>2019</v>
      </c>
      <c r="B12" s="2">
        <v>32.36</v>
      </c>
    </row>
    <row r="13" spans="1:5" x14ac:dyDescent="0.2">
      <c r="A13" s="14">
        <v>2020</v>
      </c>
      <c r="B13" s="2">
        <v>30.96</v>
      </c>
    </row>
    <row r="14" spans="1:5" x14ac:dyDescent="0.2">
      <c r="A14" s="14">
        <v>2021</v>
      </c>
      <c r="B14" s="2">
        <v>27.23</v>
      </c>
      <c r="C14" s="2">
        <v>27.23</v>
      </c>
    </row>
    <row r="15" spans="1:5" x14ac:dyDescent="0.2">
      <c r="A15" s="14">
        <v>2022</v>
      </c>
      <c r="C15" s="13">
        <f>_xlfn.FORECAST.LINEAR(A15,$B$3:$B$14,$A$3:$A$14)</f>
        <v>29.8571212121212</v>
      </c>
      <c r="D15" s="13">
        <f>_xlfn.FORECAST.LINEAR(A15,$B$3:$B$14,$A$3:$A$14)</f>
        <v>29.8571212121212</v>
      </c>
      <c r="E15" s="2">
        <f>_xlfn.FORECAST.LINEAR(A15,B3:B14,A3:A14)</f>
        <v>29.8571212121212</v>
      </c>
    </row>
    <row r="16" spans="1:5" x14ac:dyDescent="0.2">
      <c r="A16" s="14">
        <v>2023</v>
      </c>
      <c r="C16" s="13">
        <f t="shared" ref="C16:C26" si="0">_xlfn.FORECAST.LINEAR(A16,$B$3:$B$14,$A$3:$A$14)</f>
        <v>29.901806526806524</v>
      </c>
      <c r="D16" s="13">
        <f t="shared" ref="D16:D26" si="1">_xlfn.FORECAST.LINEAR(A16,$B$3:$B$14,$A$3:$A$14)</f>
        <v>29.901806526806524</v>
      </c>
    </row>
    <row r="17" spans="1:4" x14ac:dyDescent="0.2">
      <c r="A17" s="14">
        <v>2024</v>
      </c>
      <c r="C17" s="13">
        <f t="shared" si="0"/>
        <v>29.946491841491834</v>
      </c>
      <c r="D17" s="13">
        <f t="shared" si="1"/>
        <v>29.946491841491834</v>
      </c>
    </row>
    <row r="18" spans="1:4" x14ac:dyDescent="0.2">
      <c r="A18" s="14">
        <v>2025</v>
      </c>
      <c r="C18" s="13">
        <f t="shared" si="0"/>
        <v>29.991177156177145</v>
      </c>
      <c r="D18" s="13">
        <f t="shared" si="1"/>
        <v>29.991177156177145</v>
      </c>
    </row>
    <row r="19" spans="1:4" x14ac:dyDescent="0.2">
      <c r="A19" s="14">
        <v>2026</v>
      </c>
      <c r="C19" s="13">
        <f t="shared" si="0"/>
        <v>30.035862470862469</v>
      </c>
      <c r="D19" s="13">
        <f t="shared" si="1"/>
        <v>30.035862470862469</v>
      </c>
    </row>
    <row r="20" spans="1:4" x14ac:dyDescent="0.2">
      <c r="A20" s="14">
        <v>2027</v>
      </c>
      <c r="C20" s="13">
        <f t="shared" si="0"/>
        <v>30.080547785547779</v>
      </c>
      <c r="D20" s="13">
        <f t="shared" si="1"/>
        <v>30.080547785547779</v>
      </c>
    </row>
    <row r="21" spans="1:4" x14ac:dyDescent="0.2">
      <c r="A21" s="14">
        <v>2028</v>
      </c>
      <c r="C21" s="13">
        <f t="shared" si="0"/>
        <v>30.125233100233089</v>
      </c>
      <c r="D21" s="13">
        <f t="shared" si="1"/>
        <v>30.125233100233089</v>
      </c>
    </row>
    <row r="22" spans="1:4" x14ac:dyDescent="0.2">
      <c r="A22" s="14">
        <v>2029</v>
      </c>
      <c r="C22" s="13">
        <f t="shared" si="0"/>
        <v>30.169918414918413</v>
      </c>
      <c r="D22" s="13">
        <f t="shared" si="1"/>
        <v>30.169918414918413</v>
      </c>
    </row>
    <row r="23" spans="1:4" x14ac:dyDescent="0.2">
      <c r="A23" s="14">
        <v>2030</v>
      </c>
      <c r="C23" s="13">
        <f t="shared" si="0"/>
        <v>30.214603729603724</v>
      </c>
      <c r="D23" s="13">
        <f t="shared" si="1"/>
        <v>30.214603729603724</v>
      </c>
    </row>
    <row r="24" spans="1:4" x14ac:dyDescent="0.2">
      <c r="A24" s="14">
        <v>2031</v>
      </c>
      <c r="C24" s="13">
        <f t="shared" si="0"/>
        <v>30.259289044289034</v>
      </c>
      <c r="D24" s="13">
        <f t="shared" si="1"/>
        <v>30.259289044289034</v>
      </c>
    </row>
    <row r="25" spans="1:4" x14ac:dyDescent="0.2">
      <c r="A25" s="14">
        <v>2032</v>
      </c>
      <c r="C25" s="13">
        <f t="shared" si="0"/>
        <v>30.303974358974358</v>
      </c>
      <c r="D25" s="13">
        <f t="shared" si="1"/>
        <v>30.303974358974358</v>
      </c>
    </row>
    <row r="26" spans="1:4" x14ac:dyDescent="0.2">
      <c r="A26" s="14">
        <v>2033</v>
      </c>
      <c r="C26" s="13">
        <f t="shared" si="0"/>
        <v>30.348659673659668</v>
      </c>
      <c r="D26" s="13">
        <f t="shared" si="1"/>
        <v>30.348659673659668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77465-FF9A-43F5-B0DB-B4F56A2C4D60}">
  <dimension ref="A1:E21"/>
  <sheetViews>
    <sheetView zoomScale="150" workbookViewId="0">
      <selection activeCell="E18" sqref="E18"/>
    </sheetView>
  </sheetViews>
  <sheetFormatPr baseColWidth="10" defaultColWidth="8.83203125" defaultRowHeight="15" x14ac:dyDescent="0.2"/>
  <cols>
    <col min="1" max="1" width="10.5" customWidth="1"/>
    <col min="2" max="2" width="14.33203125" customWidth="1"/>
    <col min="3" max="3" width="23.6640625" customWidth="1"/>
    <col min="4" max="4" width="24.83203125" customWidth="1"/>
    <col min="5" max="5" width="21.33203125" customWidth="1"/>
    <col min="6" max="6" width="26.83203125" customWidth="1"/>
  </cols>
  <sheetData>
    <row r="1" spans="1:5" ht="48" x14ac:dyDescent="0.2">
      <c r="A1" s="7" t="s">
        <v>2</v>
      </c>
      <c r="B1" s="7" t="s">
        <v>15</v>
      </c>
      <c r="C1" s="7" t="s">
        <v>17</v>
      </c>
      <c r="D1" s="7" t="s">
        <v>18</v>
      </c>
      <c r="E1" s="7" t="s">
        <v>19</v>
      </c>
    </row>
    <row r="2" spans="1:5" x14ac:dyDescent="0.2">
      <c r="A2" s="2">
        <v>2006</v>
      </c>
      <c r="B2" s="2">
        <v>28.15</v>
      </c>
      <c r="C2" s="2"/>
      <c r="D2" s="2"/>
      <c r="E2" s="2"/>
    </row>
    <row r="3" spans="1:5" x14ac:dyDescent="0.2">
      <c r="A3" s="2">
        <v>2007</v>
      </c>
      <c r="B3" s="2">
        <v>30.9</v>
      </c>
      <c r="C3" s="2"/>
      <c r="D3" s="2"/>
      <c r="E3" s="2"/>
    </row>
    <row r="4" spans="1:5" x14ac:dyDescent="0.2">
      <c r="A4" s="2">
        <v>2008</v>
      </c>
      <c r="B4" s="2">
        <v>33.24</v>
      </c>
      <c r="C4" s="2"/>
      <c r="D4" s="2"/>
      <c r="E4" s="2"/>
    </row>
    <row r="5" spans="1:5" x14ac:dyDescent="0.2">
      <c r="A5" s="2">
        <v>2009</v>
      </c>
      <c r="B5" s="2">
        <v>33.68</v>
      </c>
      <c r="C5" s="2"/>
      <c r="D5" s="2"/>
      <c r="E5" s="2"/>
    </row>
    <row r="6" spans="1:5" x14ac:dyDescent="0.2">
      <c r="A6" s="2">
        <v>2010</v>
      </c>
      <c r="B6" s="2">
        <v>30.97</v>
      </c>
      <c r="C6" s="2"/>
      <c r="D6" s="2"/>
      <c r="E6" s="2"/>
    </row>
    <row r="7" spans="1:5" x14ac:dyDescent="0.2">
      <c r="A7" s="2">
        <v>2011</v>
      </c>
      <c r="B7" s="2">
        <v>29.31</v>
      </c>
      <c r="C7" s="2"/>
      <c r="D7" s="2"/>
      <c r="E7" s="2"/>
    </row>
    <row r="8" spans="1:5" x14ac:dyDescent="0.2">
      <c r="A8" s="2">
        <v>2012</v>
      </c>
      <c r="B8" s="2">
        <v>28.59</v>
      </c>
      <c r="C8" s="2"/>
      <c r="D8" s="2"/>
      <c r="E8" s="2"/>
    </row>
    <row r="9" spans="1:5" x14ac:dyDescent="0.2">
      <c r="A9" s="2">
        <v>2013</v>
      </c>
      <c r="B9" s="2">
        <v>27.7</v>
      </c>
      <c r="C9" s="2"/>
      <c r="D9" s="2"/>
      <c r="E9" s="2"/>
    </row>
    <row r="10" spans="1:5" x14ac:dyDescent="0.2">
      <c r="A10" s="2">
        <v>2014</v>
      </c>
      <c r="B10" s="2">
        <v>29.22</v>
      </c>
      <c r="C10" s="2"/>
      <c r="D10" s="2"/>
      <c r="E10" s="2"/>
    </row>
    <row r="11" spans="1:5" x14ac:dyDescent="0.2">
      <c r="A11" s="2">
        <v>2015</v>
      </c>
      <c r="B11" s="2">
        <v>30.35</v>
      </c>
      <c r="C11" s="2"/>
      <c r="D11" s="2"/>
      <c r="E11" s="2"/>
    </row>
    <row r="12" spans="1:5" x14ac:dyDescent="0.2">
      <c r="A12" s="2">
        <v>2016</v>
      </c>
      <c r="B12" s="2">
        <v>28.53</v>
      </c>
      <c r="C12" s="2"/>
      <c r="D12" s="2"/>
      <c r="E12" s="2"/>
    </row>
    <row r="13" spans="1:5" x14ac:dyDescent="0.2">
      <c r="A13" s="2">
        <v>2017</v>
      </c>
      <c r="B13" s="2">
        <v>28.62</v>
      </c>
      <c r="C13" s="2"/>
      <c r="D13" s="2"/>
      <c r="E13" s="2"/>
    </row>
    <row r="14" spans="1:5" x14ac:dyDescent="0.2">
      <c r="A14" s="2">
        <v>2018</v>
      </c>
      <c r="B14" s="2">
        <v>30.96</v>
      </c>
      <c r="C14" s="2"/>
      <c r="D14" s="2"/>
      <c r="E14" s="2"/>
    </row>
    <row r="15" spans="1:5" x14ac:dyDescent="0.2">
      <c r="A15" s="2">
        <v>2019</v>
      </c>
      <c r="B15" s="2">
        <v>32.36</v>
      </c>
      <c r="C15" s="2"/>
      <c r="D15" s="2"/>
      <c r="E15" s="2"/>
    </row>
    <row r="16" spans="1:5" x14ac:dyDescent="0.2">
      <c r="A16" s="2">
        <v>2020</v>
      </c>
      <c r="B16" s="2">
        <v>30.96</v>
      </c>
      <c r="C16" s="2"/>
      <c r="D16" s="2"/>
      <c r="E16" s="2"/>
    </row>
    <row r="17" spans="1:5" x14ac:dyDescent="0.2">
      <c r="A17" s="2">
        <v>2021</v>
      </c>
      <c r="B17" s="2">
        <v>27.23</v>
      </c>
      <c r="C17" s="18">
        <v>27.23</v>
      </c>
      <c r="D17" s="19">
        <v>27.23</v>
      </c>
      <c r="E17" s="19">
        <v>27.23</v>
      </c>
    </row>
    <row r="18" spans="1:5" x14ac:dyDescent="0.2">
      <c r="A18" s="2">
        <v>2022</v>
      </c>
      <c r="B18" s="2"/>
      <c r="C18" s="13">
        <f>_xlfn.FORECAST.ETS(Table2[[#This Row],[Date]],$B$2:$B$17,$A$2:$A$17)</f>
        <v>27.5174904860787</v>
      </c>
      <c r="D18" s="13">
        <f>Table2[[#This Row],[Forecast(Percentage
(%))]]-_xlfn.FORECAST.ETS.CONFINT(Table2[[#This Row],[Date]],B2:B17,A2:A17)</f>
        <v>23.773229785793191</v>
      </c>
      <c r="E18" s="13">
        <f>C18+_xlfn.FORECAST.ETS.CONFINT(A18,$B$2:$B$17,$A$2:$A$17,0.95,1,1)</f>
        <v>31.261751186364208</v>
      </c>
    </row>
    <row r="19" spans="1:5" x14ac:dyDescent="0.2">
      <c r="A19" s="2">
        <v>2023</v>
      </c>
      <c r="B19" s="2"/>
      <c r="C19" s="13">
        <f>_xlfn.FORECAST.ETS(Table2[[#This Row],[Date]],$B$2:$B$17,$A$2:$A$17)</f>
        <v>27.429016379355584</v>
      </c>
      <c r="D19" s="13">
        <f>Table2[[#This Row],[Forecast(Percentage
(%))]]-_xlfn.FORECAST.ETS.CONFINT(Table2[[#This Row],[Date]],B3:B18,A3:A18)</f>
        <v>22.684754070190081</v>
      </c>
      <c r="E19" s="13">
        <f>C19+_xlfn.FORECAST.ETS.CONFINT(A19,$B$2:$B$17,$A$2:$A$17,0.95,1,1)</f>
        <v>32.468909505723929</v>
      </c>
    </row>
    <row r="20" spans="1:5" x14ac:dyDescent="0.2">
      <c r="A20" s="2">
        <v>2024</v>
      </c>
      <c r="B20" s="2"/>
      <c r="C20" s="13">
        <f>_xlfn.FORECAST.ETS(Table2[[#This Row],[Date]],$B$2:$B$17,$A$2:$A$17)</f>
        <v>27.340542272632469</v>
      </c>
      <c r="D20" s="13">
        <f>Table2[[#This Row],[Forecast(Percentage
(%))]]-_xlfn.FORECAST.ETS.CONFINT(Table2[[#This Row],[Date]],B4:B19,A4:A19)</f>
        <v>21.4802251456058</v>
      </c>
      <c r="E20" s="13">
        <f>C20+_xlfn.FORECAST.ETS.CONFINT(A20,$B$2:$B$17,$A$2:$A$17,0.95,1,1)</f>
        <v>33.407405910125632</v>
      </c>
    </row>
    <row r="21" spans="1:5" x14ac:dyDescent="0.2">
      <c r="A21" s="2">
        <v>2025</v>
      </c>
      <c r="B21" s="2"/>
      <c r="C21" s="13">
        <f>_xlfn.FORECAST.ETS(Table2[[#This Row],[Date]],$B$2:$B$17,$A$2:$A$17)</f>
        <v>27.252068165909357</v>
      </c>
      <c r="D21" s="13">
        <f>Table2[[#This Row],[Forecast(Percentage
(%))]]-_xlfn.FORECAST.ETS.CONFINT(Table2[[#This Row],[Date]],B5:B20,A5:A20)</f>
        <v>20.521362866603042</v>
      </c>
      <c r="E21" s="13">
        <f>C21+_xlfn.FORECAST.ETS.CONFINT(A21,$B$2:$B$17,$A$2:$A$17,0.95,1,1)</f>
        <v>34.197458813154824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646B-3690-44F6-A50E-13885EA35733}">
  <dimension ref="A1:F33"/>
  <sheetViews>
    <sheetView zoomScale="131" zoomScaleNormal="100" workbookViewId="0">
      <selection activeCell="C18" sqref="C18"/>
    </sheetView>
  </sheetViews>
  <sheetFormatPr baseColWidth="10" defaultColWidth="8.83203125" defaultRowHeight="15" x14ac:dyDescent="0.2"/>
  <cols>
    <col min="1" max="1" width="15.5" style="12" customWidth="1"/>
    <col min="2" max="2" width="21.5" style="8" customWidth="1"/>
    <col min="3" max="3" width="18.6640625" style="8" customWidth="1"/>
    <col min="4" max="5" width="18.83203125" style="8" customWidth="1"/>
    <col min="6" max="6" width="17.5" style="8" customWidth="1"/>
    <col min="7" max="16384" width="8.83203125" style="8"/>
  </cols>
  <sheetData>
    <row r="1" spans="1:6" ht="51.75" customHeight="1" thickBot="1" x14ac:dyDescent="0.25">
      <c r="A1" s="20" t="s">
        <v>3</v>
      </c>
      <c r="B1" s="20"/>
      <c r="C1" s="20"/>
      <c r="D1" s="20"/>
      <c r="E1" s="20"/>
    </row>
    <row r="2" spans="1:6" ht="50" thickTop="1" thickBot="1" x14ac:dyDescent="0.25">
      <c r="A2" s="6" t="s">
        <v>2</v>
      </c>
      <c r="B2" s="4" t="s">
        <v>15</v>
      </c>
      <c r="C2" s="4" t="s">
        <v>16</v>
      </c>
      <c r="D2" s="4" t="s">
        <v>21</v>
      </c>
      <c r="E2" s="4" t="s">
        <v>22</v>
      </c>
    </row>
    <row r="3" spans="1:6" x14ac:dyDescent="0.2">
      <c r="A3" s="9">
        <v>2006</v>
      </c>
      <c r="B3" s="2">
        <v>28.15</v>
      </c>
      <c r="C3" s="2"/>
      <c r="F3"/>
    </row>
    <row r="4" spans="1:6" x14ac:dyDescent="0.2">
      <c r="A4" s="9">
        <v>2007</v>
      </c>
      <c r="B4" s="2">
        <v>30.9</v>
      </c>
      <c r="C4" s="2"/>
      <c r="F4"/>
    </row>
    <row r="5" spans="1:6" x14ac:dyDescent="0.2">
      <c r="A5" s="9">
        <v>2008</v>
      </c>
      <c r="B5" s="2">
        <v>33.24</v>
      </c>
      <c r="C5" s="2"/>
      <c r="D5" s="10"/>
      <c r="F5"/>
    </row>
    <row r="6" spans="1:6" x14ac:dyDescent="0.2">
      <c r="A6" s="9">
        <v>2009</v>
      </c>
      <c r="B6" s="2">
        <v>33.68</v>
      </c>
      <c r="C6" s="2"/>
      <c r="F6"/>
    </row>
    <row r="7" spans="1:6" x14ac:dyDescent="0.2">
      <c r="A7" s="9">
        <v>2010</v>
      </c>
      <c r="B7" s="2">
        <v>30.97</v>
      </c>
      <c r="C7" s="2"/>
      <c r="F7"/>
    </row>
    <row r="8" spans="1:6" x14ac:dyDescent="0.2">
      <c r="A8" s="9">
        <v>2011</v>
      </c>
      <c r="B8" s="2">
        <v>29.31</v>
      </c>
      <c r="C8" s="2"/>
      <c r="F8"/>
    </row>
    <row r="9" spans="1:6" x14ac:dyDescent="0.2">
      <c r="A9" s="9">
        <v>2012</v>
      </c>
      <c r="B9" s="2">
        <v>28.59</v>
      </c>
      <c r="C9" s="2"/>
      <c r="F9"/>
    </row>
    <row r="10" spans="1:6" x14ac:dyDescent="0.2">
      <c r="A10" s="9">
        <v>2013</v>
      </c>
      <c r="B10" s="2">
        <v>27.7</v>
      </c>
      <c r="C10" s="2"/>
      <c r="F10"/>
    </row>
    <row r="11" spans="1:6" x14ac:dyDescent="0.2">
      <c r="A11" s="9">
        <v>2014</v>
      </c>
      <c r="B11" s="2">
        <v>29.22</v>
      </c>
      <c r="C11" s="2"/>
      <c r="F11"/>
    </row>
    <row r="12" spans="1:6" x14ac:dyDescent="0.2">
      <c r="A12" s="9">
        <v>2015</v>
      </c>
      <c r="B12" s="2">
        <v>30.35</v>
      </c>
      <c r="C12" s="2"/>
      <c r="F12"/>
    </row>
    <row r="13" spans="1:6" x14ac:dyDescent="0.2">
      <c r="A13" s="9">
        <v>2016</v>
      </c>
      <c r="B13" s="2">
        <v>28.53</v>
      </c>
      <c r="C13" s="2"/>
      <c r="F13"/>
    </row>
    <row r="14" spans="1:6" x14ac:dyDescent="0.2">
      <c r="A14" s="9">
        <v>2017</v>
      </c>
      <c r="B14" s="2">
        <v>28.62</v>
      </c>
      <c r="C14" s="2"/>
      <c r="F14"/>
    </row>
    <row r="15" spans="1:6" x14ac:dyDescent="0.2">
      <c r="A15" s="9">
        <v>2018</v>
      </c>
      <c r="B15" s="2">
        <v>30.96</v>
      </c>
      <c r="F15"/>
    </row>
    <row r="16" spans="1:6" x14ac:dyDescent="0.2">
      <c r="A16" s="9">
        <v>2019</v>
      </c>
      <c r="B16" s="2">
        <v>32.36</v>
      </c>
      <c r="F16"/>
    </row>
    <row r="17" spans="1:6" x14ac:dyDescent="0.2">
      <c r="A17" s="9">
        <v>2020</v>
      </c>
      <c r="B17" s="2">
        <v>30.96</v>
      </c>
      <c r="F17"/>
    </row>
    <row r="18" spans="1:6" x14ac:dyDescent="0.2">
      <c r="A18" s="9">
        <v>2021</v>
      </c>
      <c r="B18" s="2">
        <v>27.23</v>
      </c>
      <c r="C18" s="2">
        <v>27.23</v>
      </c>
      <c r="D18" s="2">
        <v>27.23</v>
      </c>
      <c r="E18" s="2">
        <v>27.23</v>
      </c>
      <c r="F18"/>
    </row>
    <row r="19" spans="1:6" x14ac:dyDescent="0.2">
      <c r="A19" s="9">
        <v>2022</v>
      </c>
      <c r="C19" s="11">
        <f>_xlfn.FORECAST.ETS(A19,$B$3:$B$18,$A$3:$A$18,1,1)</f>
        <v>27.5174904860787</v>
      </c>
      <c r="D19" s="11">
        <f>C19-_xlfn.FORECAST.ETS.CONFINT(A19,$B$3:$B$18,$A$3:$A$18,0.95,1,1)</f>
        <v>23.773229785793191</v>
      </c>
      <c r="E19" s="11">
        <f>C19+_xlfn.FORECAST.ETS.CONFINT(A19,$B$3:$B$18,$A$3:$A$18,0.95,1,1)</f>
        <v>31.261751186364208</v>
      </c>
      <c r="F19"/>
    </row>
    <row r="20" spans="1:6" x14ac:dyDescent="0.2">
      <c r="A20" s="9">
        <v>2023</v>
      </c>
      <c r="C20" s="11">
        <f t="shared" ref="C20:C26" si="0">_xlfn.FORECAST.ETS(A20,$B$3:$B$18,$A$3:$A$18,1,1)</f>
        <v>27.429016379355584</v>
      </c>
      <c r="D20" s="11">
        <f t="shared" ref="D20:D26" si="1">C20-_xlfn.FORECAST.ETS.CONFINT(A20,$B$3:$B$18,$A$3:$A$18,0.95,1,1)</f>
        <v>22.389123252987243</v>
      </c>
      <c r="E20" s="11">
        <f t="shared" ref="E20:E26" si="2">C20+_xlfn.FORECAST.ETS.CONFINT(A20,$B$3:$B$18,$A$3:$A$18,0.95,1,1)</f>
        <v>32.468909505723929</v>
      </c>
      <c r="F20"/>
    </row>
    <row r="21" spans="1:6" x14ac:dyDescent="0.2">
      <c r="A21" s="9">
        <v>2024</v>
      </c>
      <c r="C21" s="11">
        <f t="shared" si="0"/>
        <v>27.340542272632469</v>
      </c>
      <c r="D21" s="11">
        <f t="shared" si="1"/>
        <v>21.273678635139301</v>
      </c>
      <c r="E21" s="11">
        <f t="shared" si="2"/>
        <v>33.407405910125632</v>
      </c>
      <c r="F21"/>
    </row>
    <row r="22" spans="1:6" x14ac:dyDescent="0.2">
      <c r="A22" s="9">
        <v>2025</v>
      </c>
      <c r="C22" s="11">
        <f t="shared" si="0"/>
        <v>27.252068165909357</v>
      </c>
      <c r="D22" s="11">
        <f t="shared" si="1"/>
        <v>20.306677518663889</v>
      </c>
      <c r="E22" s="11">
        <f t="shared" si="2"/>
        <v>34.197458813154824</v>
      </c>
      <c r="F22"/>
    </row>
    <row r="23" spans="1:6" x14ac:dyDescent="0.2">
      <c r="A23" s="9">
        <v>2026</v>
      </c>
      <c r="C23" s="11">
        <f t="shared" si="0"/>
        <v>27.163594059186241</v>
      </c>
      <c r="D23" s="11">
        <f t="shared" si="1"/>
        <v>19.43731414548164</v>
      </c>
      <c r="E23" s="11">
        <f t="shared" si="2"/>
        <v>34.88987397289084</v>
      </c>
      <c r="F23"/>
    </row>
    <row r="24" spans="1:6" x14ac:dyDescent="0.2">
      <c r="A24" s="9">
        <v>2027</v>
      </c>
      <c r="C24" s="11">
        <f t="shared" si="0"/>
        <v>27.075119952463126</v>
      </c>
      <c r="D24" s="11">
        <f t="shared" si="1"/>
        <v>18.638431465792284</v>
      </c>
      <c r="E24" s="11">
        <f t="shared" si="2"/>
        <v>35.511808439133972</v>
      </c>
      <c r="F24"/>
    </row>
    <row r="25" spans="1:6" x14ac:dyDescent="0.2">
      <c r="A25" s="9">
        <v>2028</v>
      </c>
      <c r="C25" s="11">
        <f t="shared" si="0"/>
        <v>26.986645845740011</v>
      </c>
      <c r="D25" s="11">
        <f t="shared" si="1"/>
        <v>17.893493849295176</v>
      </c>
      <c r="E25" s="11">
        <f t="shared" si="2"/>
        <v>36.079797842184846</v>
      </c>
      <c r="F25"/>
    </row>
    <row r="26" spans="1:6" x14ac:dyDescent="0.2">
      <c r="A26" s="9">
        <v>2029</v>
      </c>
      <c r="C26" s="11">
        <f t="shared" si="0"/>
        <v>26.898171739016895</v>
      </c>
      <c r="D26" s="11">
        <f t="shared" si="1"/>
        <v>17.191548681956082</v>
      </c>
      <c r="E26" s="11">
        <f t="shared" si="2"/>
        <v>36.604794796077712</v>
      </c>
      <c r="F26"/>
    </row>
    <row r="27" spans="1:6" x14ac:dyDescent="0.2">
      <c r="F27"/>
    </row>
    <row r="28" spans="1:6" x14ac:dyDescent="0.2">
      <c r="F28"/>
    </row>
    <row r="29" spans="1:6" x14ac:dyDescent="0.2">
      <c r="F29"/>
    </row>
    <row r="30" spans="1:6" x14ac:dyDescent="0.2">
      <c r="F30"/>
    </row>
    <row r="31" spans="1:6" x14ac:dyDescent="0.2">
      <c r="F31"/>
    </row>
    <row r="32" spans="1:6" x14ac:dyDescent="0.2">
      <c r="F32"/>
    </row>
    <row r="33" spans="6:6" x14ac:dyDescent="0.2">
      <c r="F33"/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AB217-403F-1B4E-94C6-50D6BA9B1928}">
  <dimension ref="A1:K26"/>
  <sheetViews>
    <sheetView tabSelected="1" zoomScale="150" workbookViewId="0">
      <selection activeCell="E21" sqref="E21"/>
    </sheetView>
  </sheetViews>
  <sheetFormatPr baseColWidth="10" defaultRowHeight="15" x14ac:dyDescent="0.2"/>
  <cols>
    <col min="3" max="3" width="21" customWidth="1"/>
  </cols>
  <sheetData>
    <row r="1" spans="1:11" ht="63" customHeight="1" thickBot="1" x14ac:dyDescent="0.25">
      <c r="A1" s="22" t="s">
        <v>3</v>
      </c>
      <c r="B1" s="22"/>
      <c r="C1" s="17" t="s">
        <v>23</v>
      </c>
      <c r="D1" s="17"/>
    </row>
    <row r="2" spans="1:11" ht="34" thickTop="1" thickBot="1" x14ac:dyDescent="0.25">
      <c r="A2" s="6" t="s">
        <v>2</v>
      </c>
      <c r="B2" s="4" t="s">
        <v>15</v>
      </c>
      <c r="C2" s="4" t="s">
        <v>15</v>
      </c>
      <c r="D2" t="s">
        <v>24</v>
      </c>
    </row>
    <row r="3" spans="1:11" x14ac:dyDescent="0.2">
      <c r="A3" s="9">
        <v>2006</v>
      </c>
      <c r="B3" s="2">
        <v>28.15</v>
      </c>
      <c r="C3" s="16">
        <v>78.23</v>
      </c>
      <c r="D3" s="16">
        <v>68.47</v>
      </c>
    </row>
    <row r="4" spans="1:11" x14ac:dyDescent="0.2">
      <c r="A4" s="9">
        <v>2007</v>
      </c>
      <c r="B4" s="2">
        <v>30.9</v>
      </c>
      <c r="C4" s="16">
        <v>75.900000000000006</v>
      </c>
      <c r="D4" s="16">
        <v>68.7</v>
      </c>
      <c r="K4" s="16"/>
    </row>
    <row r="5" spans="1:11" x14ac:dyDescent="0.2">
      <c r="A5" s="9">
        <v>2008</v>
      </c>
      <c r="B5" s="2">
        <v>33.24</v>
      </c>
      <c r="C5" s="16">
        <v>75.39</v>
      </c>
      <c r="D5" s="16">
        <v>69</v>
      </c>
      <c r="K5" s="16"/>
    </row>
    <row r="6" spans="1:11" x14ac:dyDescent="0.2">
      <c r="A6" s="9">
        <v>2009</v>
      </c>
      <c r="B6" s="2">
        <v>33.68</v>
      </c>
      <c r="C6" s="16">
        <v>77.239999999999995</v>
      </c>
      <c r="D6" s="16">
        <v>69.209999999999994</v>
      </c>
    </row>
    <row r="7" spans="1:11" x14ac:dyDescent="0.2">
      <c r="A7" s="9">
        <v>2010</v>
      </c>
      <c r="B7" s="2">
        <v>30.97</v>
      </c>
      <c r="C7" s="16">
        <v>77.67</v>
      </c>
      <c r="D7" s="16">
        <v>69.430000000000007</v>
      </c>
    </row>
    <row r="8" spans="1:11" x14ac:dyDescent="0.2">
      <c r="A8" s="9">
        <v>2011</v>
      </c>
      <c r="B8" s="2">
        <v>29.31</v>
      </c>
      <c r="C8" s="16">
        <v>77</v>
      </c>
      <c r="D8" s="16">
        <v>69.650000000000006</v>
      </c>
    </row>
    <row r="9" spans="1:11" x14ac:dyDescent="0.2">
      <c r="A9" s="9">
        <v>2012</v>
      </c>
      <c r="B9" s="2">
        <v>28.59</v>
      </c>
      <c r="C9" s="16">
        <v>78.099999999999994</v>
      </c>
      <c r="D9" s="16">
        <v>69.87</v>
      </c>
    </row>
    <row r="10" spans="1:11" x14ac:dyDescent="0.2">
      <c r="A10" s="9">
        <v>2013</v>
      </c>
      <c r="B10" s="2">
        <v>27.7</v>
      </c>
      <c r="C10" s="16">
        <v>78.099999999999994</v>
      </c>
      <c r="D10" s="16">
        <v>70.069999999999993</v>
      </c>
    </row>
    <row r="11" spans="1:11" x14ac:dyDescent="0.2">
      <c r="A11" s="9">
        <v>2014</v>
      </c>
      <c r="B11" s="2">
        <v>29.22</v>
      </c>
      <c r="C11" s="16">
        <v>78.650000000000006</v>
      </c>
      <c r="D11" s="16">
        <v>70.59</v>
      </c>
    </row>
    <row r="12" spans="1:11" x14ac:dyDescent="0.2">
      <c r="A12" s="9">
        <v>2015</v>
      </c>
      <c r="B12" s="2">
        <v>30.35</v>
      </c>
      <c r="C12" s="16">
        <v>71.63</v>
      </c>
      <c r="D12" s="16">
        <v>70.78</v>
      </c>
    </row>
    <row r="13" spans="1:11" x14ac:dyDescent="0.2">
      <c r="A13" s="9">
        <v>2016</v>
      </c>
      <c r="B13" s="2">
        <v>28.53</v>
      </c>
      <c r="C13" s="16">
        <v>72.75</v>
      </c>
      <c r="D13" s="16">
        <v>70.900000000000006</v>
      </c>
    </row>
    <row r="14" spans="1:11" x14ac:dyDescent="0.2">
      <c r="A14" s="9">
        <v>2017</v>
      </c>
      <c r="B14" s="2">
        <v>28.62</v>
      </c>
      <c r="C14" s="16">
        <v>70.67</v>
      </c>
      <c r="D14" s="16">
        <v>71.06</v>
      </c>
    </row>
    <row r="15" spans="1:11" x14ac:dyDescent="0.2">
      <c r="A15" s="9">
        <v>2018</v>
      </c>
      <c r="B15" s="2">
        <v>30.96</v>
      </c>
      <c r="C15" s="16">
        <v>70.569999999999993</v>
      </c>
      <c r="D15" s="16">
        <v>71.2</v>
      </c>
    </row>
    <row r="16" spans="1:11" x14ac:dyDescent="0.2">
      <c r="A16" s="9">
        <v>2019</v>
      </c>
      <c r="B16" s="2">
        <v>32.36</v>
      </c>
      <c r="C16" s="16">
        <v>67.319999999999993</v>
      </c>
      <c r="D16" s="16">
        <v>71.34</v>
      </c>
    </row>
    <row r="17" spans="1:4" x14ac:dyDescent="0.2">
      <c r="A17" s="9">
        <v>2020</v>
      </c>
      <c r="B17" s="2">
        <v>30.96</v>
      </c>
      <c r="C17" s="16">
        <v>67.819999999999993</v>
      </c>
      <c r="D17" s="16">
        <v>71.47</v>
      </c>
    </row>
    <row r="18" spans="1:4" x14ac:dyDescent="0.2">
      <c r="A18" s="9">
        <v>2021</v>
      </c>
      <c r="B18" s="2">
        <v>27.23</v>
      </c>
      <c r="C18" s="16">
        <v>68.67</v>
      </c>
      <c r="D18" s="16">
        <v>71.569999999999993</v>
      </c>
    </row>
    <row r="19" spans="1:4" x14ac:dyDescent="0.2">
      <c r="A19" s="9">
        <v>2022</v>
      </c>
      <c r="B19" s="8"/>
    </row>
    <row r="20" spans="1:4" x14ac:dyDescent="0.2">
      <c r="A20" s="9">
        <v>2023</v>
      </c>
      <c r="B20" s="8"/>
    </row>
    <row r="21" spans="1:4" x14ac:dyDescent="0.2">
      <c r="A21" s="9">
        <v>2024</v>
      </c>
      <c r="B21" s="8"/>
    </row>
    <row r="22" spans="1:4" x14ac:dyDescent="0.2">
      <c r="A22" s="9">
        <v>2025</v>
      </c>
      <c r="B22" s="8"/>
    </row>
    <row r="23" spans="1:4" x14ac:dyDescent="0.2">
      <c r="A23" s="9">
        <v>2026</v>
      </c>
      <c r="B23" s="8"/>
    </row>
    <row r="24" spans="1:4" x14ac:dyDescent="0.2">
      <c r="A24" s="9">
        <v>2027</v>
      </c>
      <c r="B24" s="8"/>
    </row>
    <row r="25" spans="1:4" x14ac:dyDescent="0.2">
      <c r="A25" s="9">
        <v>2028</v>
      </c>
      <c r="B25" s="8"/>
    </row>
    <row r="26" spans="1:4" x14ac:dyDescent="0.2">
      <c r="A26" s="9">
        <v>2029</v>
      </c>
      <c r="B26" s="8"/>
    </row>
  </sheetData>
  <mergeCells count="1">
    <mergeCell ref="A1:B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</vt:lpstr>
      <vt:lpstr>LinearForecast</vt:lpstr>
      <vt:lpstr>ETS formula</vt:lpstr>
      <vt:lpstr>ETS</vt:lpstr>
      <vt:lpstr>LinearR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Catantan</dc:creator>
  <cp:lastModifiedBy>Microsoft Office User</cp:lastModifiedBy>
  <dcterms:created xsi:type="dcterms:W3CDTF">2019-09-20T13:55:21Z</dcterms:created>
  <dcterms:modified xsi:type="dcterms:W3CDTF">2022-05-30T04:05:29Z</dcterms:modified>
</cp:coreProperties>
</file>